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fs\data\上下水道課\◆下水担当者◆\決算統計・起債台帳\●経営比較分析表\R5\02_経営比較分析表（各団体分）\17_美浜町\"/>
    </mc:Choice>
  </mc:AlternateContent>
  <xr:revisionPtr revIDLastSave="0" documentId="13_ncr:1_{F2FBA531-B5B1-43F5-8E9A-43A9497EE852}" xr6:coauthVersionLast="36" xr6:coauthVersionMax="36" xr10:uidLastSave="{00000000-0000-0000-0000-000000000000}"/>
  <workbookProtection workbookAlgorithmName="SHA-512" workbookHashValue="6/da3tihHAgKGxOceY09H/KSJSBKT+YjyFHQytOHknb4pUmxsaODnbJPl0X0nQxm2prd7+ZebbrF85AyAa9MeQ==" workbookSaltValue="x4ZWn+A5AhoqPD0ngkybWg==" workbookSpinCount="100000" lockStructure="1"/>
  <bookViews>
    <workbookView xWindow="0" yWindow="0" windowWidth="23040" windowHeight="9216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Q6" i="5"/>
  <c r="P6" i="5"/>
  <c r="P10" i="4" s="1"/>
  <c r="O6" i="5"/>
  <c r="I10" i="4" s="1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AD10" i="4"/>
  <c r="W10" i="4"/>
  <c r="B10" i="4"/>
  <c r="BB8" i="4"/>
  <c r="AD8" i="4"/>
  <c r="P8" i="4"/>
  <c r="I8" i="4"/>
  <c r="B8" i="4"/>
</calcChain>
</file>

<file path=xl/sharedStrings.xml><?xml version="1.0" encoding="utf-8"?>
<sst xmlns="http://schemas.openxmlformats.org/spreadsheetml/2006/main" count="297" uniqueCount="115">
  <si>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</si>
  <si>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</si>
  <si>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</si>
  <si>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</si>
  <si>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</si>
  <si>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</si>
  <si>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</si>
  <si>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</si>
  <si>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</si>
  <si>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</si>
  <si>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</si>
  <si>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</si>
  <si>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</si>
  <si>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</si>
  <si>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</si>
  <si>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</si>
  <si>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</si>
  <si>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</si>
  <si>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</si>
  <si>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</si>
  <si>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</si>
  <si>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</si>
  <si>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</si>
  <si>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</si>
  <si>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</si>
  <si>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</si>
  <si>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</si>
  <si>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</si>
  <si>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</si>
  <si>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</si>
  <si>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</si>
  <si>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</si>
  <si>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</si>
  <si>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</si>
  <si>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</si>
  <si>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</si>
  <si>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</si>
  <si>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</si>
  <si>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</si>
  <si>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</si>
  <si>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</si>
  <si>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</si>
  <si>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</si>
  <si>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</si>
  <si>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</si>
  <si>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</si>
  <si>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</si>
  <si>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</si>
  <si>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</si>
  <si>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</si>
  <si>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</si>
  <si>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</si>
  <si>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</si>
  <si>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</si>
  <si>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</si>
  <si>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</si>
  <si>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</si>
  <si>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</si>
  <si>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</si>
  <si>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</si>
  <si>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</si>
  <si>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</si>
  <si>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</si>
  <si>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</si>
  <si>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</si>
  <si>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</si>
  <si>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</si>
  <si>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</si>
  <si>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</si>
  <si>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</si>
  <si>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</si>
  <si>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</si>
  <si>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</si>
  <si>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</si>
  <si>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</si>
  <si>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</si>
  <si>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</si>
  <si>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</si>
  <si>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</si>
  <si>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</si>
  <si>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</si>
  <si>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</si>
  <si>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</si>
  <si>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</si>
  <si>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</si>
  <si>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</si>
  <si>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</si>
  <si>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</si>
  <si>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</si>
  <si>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</si>
  <si>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</si>
  <si>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</si>
  <si>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</si>
  <si>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</si>
  <si>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</si>
  <si>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</si>
  <si>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美浜町</t>
  </si>
  <si>
    <t>法適用</t>
  </si>
  <si>
    <t>下水道事業</t>
  </si>
  <si>
    <t>公共下水道</t>
  </si>
  <si>
    <t>Cc2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</si>
  <si>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</si>
  <si>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</si>
  <si>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</si>
  <si>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</si>
  <si>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</si>
  <si>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</si>
  <si>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</si>
  <si>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</si>
  <si>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</si>
  <si>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</si>
  <si>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</si>
  <si>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松原浄化センターは平成１７年度に供用開始以来、約１５年が経過し、施設内及び各マンホールポンプ設備の故障等が発生する場合もあるが、日頃の施設管理の中で保守管理に重点を置き、また、各設備類の耐用年数等を考慮し、オーバーホールや更新をし対応する。</t>
    <rPh sb="0" eb="2">
      <t>マツバラ</t>
    </rPh>
    <rPh sb="2" eb="4">
      <t>ジョウカ</t>
    </rPh>
    <rPh sb="9" eb="11">
      <t>ヘイセイ</t>
    </rPh>
    <rPh sb="13" eb="15">
      <t>ネンド</t>
    </rPh>
    <rPh sb="16" eb="18">
      <t>キョウヨウ</t>
    </rPh>
    <rPh sb="18" eb="20">
      <t>カイシ</t>
    </rPh>
    <rPh sb="20" eb="22">
      <t>イライ</t>
    </rPh>
    <rPh sb="23" eb="24">
      <t>ヤク</t>
    </rPh>
    <rPh sb="26" eb="27">
      <t>ネン</t>
    </rPh>
    <rPh sb="28" eb="30">
      <t>ケイカ</t>
    </rPh>
    <rPh sb="32" eb="34">
      <t>シセツ</t>
    </rPh>
    <rPh sb="34" eb="35">
      <t>ナイ</t>
    </rPh>
    <rPh sb="35" eb="36">
      <t>オヨ</t>
    </rPh>
    <rPh sb="37" eb="38">
      <t>カク</t>
    </rPh>
    <rPh sb="46" eb="48">
      <t>セツビ</t>
    </rPh>
    <rPh sb="49" eb="51">
      <t>コショウ</t>
    </rPh>
    <rPh sb="51" eb="52">
      <t>トウ</t>
    </rPh>
    <rPh sb="53" eb="55">
      <t>ハッセイ</t>
    </rPh>
    <rPh sb="57" eb="59">
      <t>バアイ</t>
    </rPh>
    <rPh sb="64" eb="66">
      <t>ヒゴロ</t>
    </rPh>
    <rPh sb="67" eb="69">
      <t>シセツ</t>
    </rPh>
    <rPh sb="69" eb="71">
      <t>カンリ</t>
    </rPh>
    <rPh sb="72" eb="73">
      <t>ナカ</t>
    </rPh>
    <rPh sb="74" eb="76">
      <t>ホシュ</t>
    </rPh>
    <rPh sb="76" eb="78">
      <t>カンリ</t>
    </rPh>
    <rPh sb="79" eb="81">
      <t>ジュウテン</t>
    </rPh>
    <rPh sb="82" eb="83">
      <t>オ</t>
    </rPh>
    <rPh sb="88" eb="89">
      <t>カク</t>
    </rPh>
    <rPh sb="89" eb="91">
      <t>セツビ</t>
    </rPh>
    <rPh sb="91" eb="92">
      <t>ルイ</t>
    </rPh>
    <rPh sb="93" eb="95">
      <t>タイヨウ</t>
    </rPh>
    <rPh sb="95" eb="97">
      <t>ネンスウ</t>
    </rPh>
    <rPh sb="97" eb="98">
      <t>トウ</t>
    </rPh>
    <rPh sb="99" eb="101">
      <t>コウリョ</t>
    </rPh>
    <rPh sb="111" eb="113">
      <t>コウシン</t>
    </rPh>
    <rPh sb="115" eb="117">
      <t>タイオウ</t>
    </rPh>
    <phoneticPr fontId="16"/>
  </si>
  <si>
    <t>１）平成２８年度に管渠の整備が完了し、施設等の維持管理が主流となっている。
２）今後は業務の効率化に努め、より汚水処理原価を抑えるとともに経営努力し、経費率をさらに改善していきたい。
３）これらの取り組みを通じて経営基盤を強化し、将来必要となってくる管渠の更新に備えたい。</t>
    <rPh sb="2" eb="4">
      <t>ヘイセイ</t>
    </rPh>
    <rPh sb="6" eb="8">
      <t>ネンド</t>
    </rPh>
    <rPh sb="9" eb="10">
      <t>カン</t>
    </rPh>
    <rPh sb="10" eb="11">
      <t>キョ</t>
    </rPh>
    <rPh sb="12" eb="14">
      <t>セイビ</t>
    </rPh>
    <rPh sb="15" eb="17">
      <t>カンリョウ</t>
    </rPh>
    <rPh sb="19" eb="21">
      <t>シセツ</t>
    </rPh>
    <rPh sb="21" eb="22">
      <t>トウ</t>
    </rPh>
    <rPh sb="23" eb="25">
      <t>イジ</t>
    </rPh>
    <rPh sb="25" eb="27">
      <t>カンリ</t>
    </rPh>
    <rPh sb="28" eb="30">
      <t>シュリュウ</t>
    </rPh>
    <rPh sb="40" eb="42">
      <t>コンゴ</t>
    </rPh>
    <rPh sb="43" eb="45">
      <t>ギョウム</t>
    </rPh>
    <rPh sb="46" eb="49">
      <t>コウリツカ</t>
    </rPh>
    <rPh sb="50" eb="51">
      <t>ツト</t>
    </rPh>
    <rPh sb="55" eb="57">
      <t>オスイ</t>
    </rPh>
    <rPh sb="57" eb="59">
      <t>ショリ</t>
    </rPh>
    <rPh sb="59" eb="61">
      <t>ゲンカ</t>
    </rPh>
    <rPh sb="62" eb="63">
      <t>オサ</t>
    </rPh>
    <rPh sb="69" eb="71">
      <t>ケイエイ</t>
    </rPh>
    <rPh sb="71" eb="73">
      <t>ドリョク</t>
    </rPh>
    <rPh sb="75" eb="77">
      <t>ケイヒ</t>
    </rPh>
    <rPh sb="77" eb="78">
      <t>リツ</t>
    </rPh>
    <rPh sb="82" eb="84">
      <t>カイゼン</t>
    </rPh>
    <rPh sb="98" eb="99">
      <t>ト</t>
    </rPh>
    <rPh sb="100" eb="101">
      <t>ク</t>
    </rPh>
    <rPh sb="103" eb="104">
      <t>ツウ</t>
    </rPh>
    <rPh sb="106" eb="108">
      <t>ケイエイ</t>
    </rPh>
    <rPh sb="108" eb="110">
      <t>キバン</t>
    </rPh>
    <rPh sb="111" eb="113">
      <t>キョウカ</t>
    </rPh>
    <rPh sb="115" eb="117">
      <t>ショウライ</t>
    </rPh>
    <rPh sb="117" eb="119">
      <t>ヒツヨウ</t>
    </rPh>
    <rPh sb="125" eb="126">
      <t>カン</t>
    </rPh>
    <rPh sb="126" eb="127">
      <t>キョ</t>
    </rPh>
    <rPh sb="128" eb="130">
      <t>コウシン</t>
    </rPh>
    <rPh sb="131" eb="132">
      <t>ソナ</t>
    </rPh>
    <phoneticPr fontId="16"/>
  </si>
  <si>
    <t>本町の公共下水道事業は、平成２８年度をもって管渠の整備が完了した。
①経常収支比率、⑤経費回収率とも１００％である。
②累積欠損金比率は、当年度純損失はないが、令和４年度からの法適化により前年度未処理欠損金があり、数値が計上されている。
③流動比率は事業完了が平成２８年度であり、多額の企業債償還が残っているためである。
⑥汚水処理原価は、平均を下回り安価であるが、計画的な機械設備の更新や修繕等を行い、より一層経営努力していく。
⑦施設利用率は昨年に比べて増加し⑧水洗化率は、管渠の整備が完了して５年以上経過しているため、前年度と比較してほぼ横ばいとなっている。
総じて改善しなければならない部分は経営努力にてカバーしていきたい。</t>
    <rPh sb="0" eb="2">
      <t>ホンチョウ</t>
    </rPh>
    <rPh sb="3" eb="5">
      <t>コウキョウ</t>
    </rPh>
    <rPh sb="5" eb="8">
      <t>ゲスイドウ</t>
    </rPh>
    <rPh sb="8" eb="10">
      <t>ジギョウ</t>
    </rPh>
    <rPh sb="12" eb="14">
      <t>ヘイセイ</t>
    </rPh>
    <rPh sb="16" eb="18">
      <t>ネンド</t>
    </rPh>
    <rPh sb="22" eb="23">
      <t>カン</t>
    </rPh>
    <rPh sb="23" eb="24">
      <t>キョ</t>
    </rPh>
    <rPh sb="25" eb="27">
      <t>セイビ</t>
    </rPh>
    <rPh sb="28" eb="30">
      <t>カンリョウ</t>
    </rPh>
    <rPh sb="35" eb="37">
      <t>ケイジョウ</t>
    </rPh>
    <rPh sb="37" eb="39">
      <t>シュウシ</t>
    </rPh>
    <rPh sb="39" eb="41">
      <t>ヒリツ</t>
    </rPh>
    <rPh sb="43" eb="45">
      <t>ケイヒ</t>
    </rPh>
    <rPh sb="45" eb="47">
      <t>カイシュウ</t>
    </rPh>
    <rPh sb="47" eb="48">
      <t>リツ</t>
    </rPh>
    <rPh sb="60" eb="62">
      <t>ルイセキ</t>
    </rPh>
    <rPh sb="62" eb="65">
      <t>ケッソンキン</t>
    </rPh>
    <rPh sb="65" eb="67">
      <t>ヒリツ</t>
    </rPh>
    <rPh sb="69" eb="72">
      <t>トウネンド</t>
    </rPh>
    <rPh sb="80" eb="82">
      <t>レイワ</t>
    </rPh>
    <rPh sb="83" eb="85">
      <t>ネンド</t>
    </rPh>
    <rPh sb="88" eb="90">
      <t>ホウテキ</t>
    </rPh>
    <rPh sb="90" eb="91">
      <t>カ</t>
    </rPh>
    <rPh sb="94" eb="97">
      <t>ゼンネンド</t>
    </rPh>
    <rPh sb="97" eb="100">
      <t>ミショリ</t>
    </rPh>
    <rPh sb="100" eb="103">
      <t>ケッソンキン</t>
    </rPh>
    <rPh sb="107" eb="109">
      <t>スウチ</t>
    </rPh>
    <rPh sb="110" eb="112">
      <t>ケイジョウ</t>
    </rPh>
    <rPh sb="120" eb="122">
      <t>リュウドウ</t>
    </rPh>
    <rPh sb="122" eb="124">
      <t>ヒリツ</t>
    </rPh>
    <rPh sb="125" eb="127">
      <t>ジギョウ</t>
    </rPh>
    <rPh sb="127" eb="129">
      <t>カンリョウ</t>
    </rPh>
    <rPh sb="130" eb="132">
      <t>ヘイセイ</t>
    </rPh>
    <rPh sb="134" eb="136">
      <t>ネンド</t>
    </rPh>
    <rPh sb="140" eb="142">
      <t>タガク</t>
    </rPh>
    <rPh sb="143" eb="146">
      <t>キギョウサイ</t>
    </rPh>
    <rPh sb="146" eb="148">
      <t>ショウカン</t>
    </rPh>
    <rPh sb="149" eb="150">
      <t>ノコ</t>
    </rPh>
    <rPh sb="162" eb="164">
      <t>オスイ</t>
    </rPh>
    <rPh sb="164" eb="166">
      <t>ショリ</t>
    </rPh>
    <rPh sb="166" eb="168">
      <t>ゲンカ</t>
    </rPh>
    <rPh sb="170" eb="172">
      <t>ヘイキン</t>
    </rPh>
    <rPh sb="173" eb="175">
      <t>シタマワ</t>
    </rPh>
    <rPh sb="176" eb="178">
      <t>アンカ</t>
    </rPh>
    <rPh sb="183" eb="186">
      <t>ケイカクテキ</t>
    </rPh>
    <rPh sb="187" eb="189">
      <t>キカイ</t>
    </rPh>
    <rPh sb="189" eb="191">
      <t>セツビ</t>
    </rPh>
    <rPh sb="192" eb="194">
      <t>コウシン</t>
    </rPh>
    <rPh sb="195" eb="197">
      <t>シュウゼン</t>
    </rPh>
    <rPh sb="197" eb="198">
      <t>トウ</t>
    </rPh>
    <rPh sb="199" eb="200">
      <t>オコナ</t>
    </rPh>
    <rPh sb="204" eb="206">
      <t>イッソウ</t>
    </rPh>
    <rPh sb="206" eb="208">
      <t>ケイエイ</t>
    </rPh>
    <rPh sb="208" eb="210">
      <t>ドリョク</t>
    </rPh>
    <rPh sb="217" eb="219">
      <t>シセツ</t>
    </rPh>
    <rPh sb="219" eb="221">
      <t>リヨウ</t>
    </rPh>
    <rPh sb="221" eb="222">
      <t>リツ</t>
    </rPh>
    <rPh sb="223" eb="225">
      <t>サクネン</t>
    </rPh>
    <rPh sb="226" eb="227">
      <t>クラ</t>
    </rPh>
    <rPh sb="229" eb="231">
      <t>ゾウカ</t>
    </rPh>
    <rPh sb="233" eb="236">
      <t>スイセンカ</t>
    </rPh>
    <rPh sb="236" eb="237">
      <t>リツ</t>
    </rPh>
    <rPh sb="239" eb="240">
      <t>カン</t>
    </rPh>
    <rPh sb="240" eb="241">
      <t>キョ</t>
    </rPh>
    <rPh sb="242" eb="244">
      <t>セイビ</t>
    </rPh>
    <rPh sb="245" eb="247">
      <t>カンリョウ</t>
    </rPh>
    <rPh sb="262" eb="265">
      <t>ゼンネンド</t>
    </rPh>
    <rPh sb="266" eb="268">
      <t>ヒカク</t>
    </rPh>
    <rPh sb="272" eb="273">
      <t>ヨコ</t>
    </rPh>
    <rPh sb="283" eb="284">
      <t>ソウ</t>
    </rPh>
    <rPh sb="286" eb="288">
      <t>カイゼン</t>
    </rPh>
    <rPh sb="297" eb="299">
      <t>ブブン</t>
    </rPh>
    <rPh sb="300" eb="302">
      <t>ケイエイ</t>
    </rPh>
    <rPh sb="302" eb="304">
      <t>ドリョク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</si>
</sst>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sz val="6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4-4279-9E82-224BF8C6A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0.08</c:v>
                </c:pt>
                <c:pt idx="4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4-4279-9E82-224BF8C6A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104.13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1-4A95-ADF5-BC493682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106.08</c:v>
                </c:pt>
                <c:pt idx="4">
                  <c:v>106.87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1-4A95-ADF5-BC493682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3.11</c:v>
                </c:pt>
                <c:pt idx="4">
                  <c:v>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69-4305-927E-12A9F83C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16.11</c:v>
                </c:pt>
                <c:pt idx="4">
                  <c:v>17.05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69-4305-927E-12A9F83C9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F-4C1D-B1CF-5B26E12F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0.17</c:v>
                </c:pt>
                <c:pt idx="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F-4C1D-B1CF-5B26E12F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745.9</c:v>
                </c:pt>
                <c:pt idx="4">
                  <c:v>758.03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D-4117-9DF1-594AA61C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29.34</c:v>
                </c:pt>
                <c:pt idx="4">
                  <c:v>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D-4117-9DF1-594AA61C5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9.8000000000000007</c:v>
                </c:pt>
                <c:pt idx="4">
                  <c:v>35.020000000000003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D-4B89-A569-D52E2F34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50.59</c:v>
                </c:pt>
                <c:pt idx="4">
                  <c:v>62.37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D-4B89-A569-D52E2F34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D6-4A2B-A980-6B99BF5D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987.36</c:v>
                </c:pt>
                <c:pt idx="4">
                  <c:v>1042.77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D6-4A2B-A980-6B99BF5D6D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100.91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A-4D56-9D05-B5A48402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83.55</c:v>
                </c:pt>
                <c:pt idx="4">
                  <c:v>84.48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A-4D56-9D05-B5A48402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150.57</c:v>
                </c:pt>
                <c:pt idx="4">
                  <c:v>154.30000000000001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1-41A3-BE92-8B9F14AEA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185.98</c:v>
                </c:pt>
                <c:pt idx="4">
                  <c:v>187.11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61-41A3-BE92-8B9F14AEA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48.67</c:v>
                </c:pt>
                <c:pt idx="4">
                  <c:v>82.89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5-4AAE-BD9A-0C147440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48.95</c:v>
                </c:pt>
                <c:pt idx="4">
                  <c:v>49.28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65-4AAE-BD9A-0C147440A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83.96</c:v>
                </c:pt>
                <c:pt idx="4">
                  <c:v>83.97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7-4C07-848F-A9B37F886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81.14</c:v>
                </c:pt>
                <c:pt idx="4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7-4C07-848F-A9B37F886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【41.09】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P1" zoomScale="90" zoomScaleNormal="90" workbookViewId="0">
      <selection activeCell="BL16" sqref="BL16:BZ44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和歌山県　美浜町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9" t="str">
        <f>データ!I6</f>
        <v>法適用</v>
      </c>
      <c r="C8" s="39"/>
      <c r="D8" s="39"/>
      <c r="E8" s="39"/>
      <c r="F8" s="39"/>
      <c r="G8" s="39"/>
      <c r="H8" s="39"/>
      <c r="I8" s="39" t="str">
        <f>データ!J6</f>
        <v>下水道事業</v>
      </c>
      <c r="J8" s="39"/>
      <c r="K8" s="39"/>
      <c r="L8" s="39"/>
      <c r="M8" s="39"/>
      <c r="N8" s="39"/>
      <c r="O8" s="39"/>
      <c r="P8" s="39" t="str">
        <f>データ!K6</f>
        <v>公共下水道</v>
      </c>
      <c r="Q8" s="39"/>
      <c r="R8" s="39"/>
      <c r="S8" s="39"/>
      <c r="T8" s="39"/>
      <c r="U8" s="39"/>
      <c r="V8" s="39"/>
      <c r="W8" s="39" t="str">
        <f>データ!L6</f>
        <v>Cc2</v>
      </c>
      <c r="X8" s="39"/>
      <c r="Y8" s="39"/>
      <c r="Z8" s="39"/>
      <c r="AA8" s="39"/>
      <c r="AB8" s="39"/>
      <c r="AC8" s="39"/>
      <c r="AD8" s="40" t="str">
        <f>データ!$M$6</f>
        <v>非設置</v>
      </c>
      <c r="AE8" s="40"/>
      <c r="AF8" s="40"/>
      <c r="AG8" s="40"/>
      <c r="AH8" s="40"/>
      <c r="AI8" s="40"/>
      <c r="AJ8" s="40"/>
      <c r="AK8" s="3"/>
      <c r="AL8" s="41">
        <f>データ!S6</f>
        <v>6452</v>
      </c>
      <c r="AM8" s="41"/>
      <c r="AN8" s="41"/>
      <c r="AO8" s="41"/>
      <c r="AP8" s="41"/>
      <c r="AQ8" s="41"/>
      <c r="AR8" s="41"/>
      <c r="AS8" s="41"/>
      <c r="AT8" s="34">
        <f>データ!T6</f>
        <v>12.77</v>
      </c>
      <c r="AU8" s="34"/>
      <c r="AV8" s="34"/>
      <c r="AW8" s="34"/>
      <c r="AX8" s="34"/>
      <c r="AY8" s="34"/>
      <c r="AZ8" s="34"/>
      <c r="BA8" s="34"/>
      <c r="BB8" s="34">
        <f>データ!U6</f>
        <v>505.25</v>
      </c>
      <c r="BC8" s="34"/>
      <c r="BD8" s="34"/>
      <c r="BE8" s="34"/>
      <c r="BF8" s="34"/>
      <c r="BG8" s="34"/>
      <c r="BH8" s="34"/>
      <c r="BI8" s="34"/>
      <c r="BJ8" s="3"/>
      <c r="BK8" s="3"/>
      <c r="BL8" s="35" t="s">
        <v>10</v>
      </c>
      <c r="BM8" s="36"/>
      <c r="BN8" s="37" t="s">
        <v>11</v>
      </c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4" t="str">
        <f>データ!N6</f>
        <v>-</v>
      </c>
      <c r="C10" s="34"/>
      <c r="D10" s="34"/>
      <c r="E10" s="34"/>
      <c r="F10" s="34"/>
      <c r="G10" s="34"/>
      <c r="H10" s="34"/>
      <c r="I10" s="34">
        <f>データ!O6</f>
        <v>41.79</v>
      </c>
      <c r="J10" s="34"/>
      <c r="K10" s="34"/>
      <c r="L10" s="34"/>
      <c r="M10" s="34"/>
      <c r="N10" s="34"/>
      <c r="O10" s="34"/>
      <c r="P10" s="34">
        <f>データ!P6</f>
        <v>43.81</v>
      </c>
      <c r="Q10" s="34"/>
      <c r="R10" s="34"/>
      <c r="S10" s="34"/>
      <c r="T10" s="34"/>
      <c r="U10" s="34"/>
      <c r="V10" s="34"/>
      <c r="W10" s="34">
        <f>データ!Q6</f>
        <v>62.87</v>
      </c>
      <c r="X10" s="34"/>
      <c r="Y10" s="34"/>
      <c r="Z10" s="34"/>
      <c r="AA10" s="34"/>
      <c r="AB10" s="34"/>
      <c r="AC10" s="34"/>
      <c r="AD10" s="41">
        <f>データ!R6</f>
        <v>2863</v>
      </c>
      <c r="AE10" s="41"/>
      <c r="AF10" s="41"/>
      <c r="AG10" s="41"/>
      <c r="AH10" s="41"/>
      <c r="AI10" s="41"/>
      <c r="AJ10" s="41"/>
      <c r="AK10" s="2"/>
      <c r="AL10" s="41">
        <f>データ!V6</f>
        <v>2794</v>
      </c>
      <c r="AM10" s="41"/>
      <c r="AN10" s="41"/>
      <c r="AO10" s="41"/>
      <c r="AP10" s="41"/>
      <c r="AQ10" s="41"/>
      <c r="AR10" s="41"/>
      <c r="AS10" s="41"/>
      <c r="AT10" s="34">
        <f>データ!W6</f>
        <v>0.99</v>
      </c>
      <c r="AU10" s="34"/>
      <c r="AV10" s="34"/>
      <c r="AW10" s="34"/>
      <c r="AX10" s="34"/>
      <c r="AY10" s="34"/>
      <c r="AZ10" s="34"/>
      <c r="BA10" s="34"/>
      <c r="BB10" s="34">
        <f>データ!X6</f>
        <v>2822.22</v>
      </c>
      <c r="BC10" s="34"/>
      <c r="BD10" s="34"/>
      <c r="BE10" s="34"/>
      <c r="BF10" s="34"/>
      <c r="BG10" s="34"/>
      <c r="BH10" s="34"/>
      <c r="BI10" s="34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4" t="s">
        <v>114</v>
      </c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6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4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6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4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6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4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6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4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6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4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6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4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6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4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6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4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6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4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6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4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6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4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6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4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6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4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6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4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6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4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6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4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6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4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6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4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6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4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6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4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4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6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4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6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4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6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4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6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4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6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4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6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4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6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7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9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4" t="s">
        <v>27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4" t="s">
        <v>112</v>
      </c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5"/>
      <c r="BY47" s="65"/>
      <c r="BZ47" s="66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4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6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4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6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4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6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4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6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4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6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4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6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4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6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4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6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4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6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4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6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4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6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4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6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64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5"/>
      <c r="BY60" s="65"/>
      <c r="BZ60" s="66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64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5"/>
      <c r="BY61" s="65"/>
      <c r="BZ61" s="66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4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5"/>
      <c r="BY62" s="65"/>
      <c r="BZ62" s="66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7"/>
      <c r="BM63" s="68"/>
      <c r="BN63" s="68"/>
      <c r="BO63" s="68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69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4" t="s">
        <v>29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4" t="s">
        <v>113</v>
      </c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4"/>
      <c r="BM67" s="65"/>
      <c r="BN67" s="65"/>
      <c r="BO67" s="65"/>
      <c r="BP67" s="65"/>
      <c r="BQ67" s="65"/>
      <c r="BR67" s="65"/>
      <c r="BS67" s="65"/>
      <c r="BT67" s="65"/>
      <c r="BU67" s="65"/>
      <c r="BV67" s="65"/>
      <c r="BW67" s="65"/>
      <c r="BX67" s="65"/>
      <c r="BY67" s="65"/>
      <c r="BZ67" s="6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4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4"/>
      <c r="BM69" s="65"/>
      <c r="BN69" s="65"/>
      <c r="BO69" s="65"/>
      <c r="BP69" s="65"/>
      <c r="BQ69" s="65"/>
      <c r="BR69" s="65"/>
      <c r="BS69" s="65"/>
      <c r="BT69" s="65"/>
      <c r="BU69" s="65"/>
      <c r="BV69" s="65"/>
      <c r="BW69" s="65"/>
      <c r="BX69" s="65"/>
      <c r="BY69" s="65"/>
      <c r="BZ69" s="6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4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4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4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4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4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4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4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4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4"/>
      <c r="BM78" s="65"/>
      <c r="BN78" s="65"/>
      <c r="BO78" s="65"/>
      <c r="BP78" s="65"/>
      <c r="BQ78" s="65"/>
      <c r="BR78" s="65"/>
      <c r="BS78" s="65"/>
      <c r="BT78" s="65"/>
      <c r="BU78" s="65"/>
      <c r="BV78" s="65"/>
      <c r="BW78" s="65"/>
      <c r="BX78" s="65"/>
      <c r="BY78" s="65"/>
      <c r="BZ78" s="6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4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4"/>
      <c r="BM80" s="65"/>
      <c r="BN80" s="65"/>
      <c r="BO80" s="65"/>
      <c r="BP80" s="65"/>
      <c r="BQ80" s="65"/>
      <c r="BR80" s="65"/>
      <c r="BS80" s="65"/>
      <c r="BT80" s="65"/>
      <c r="BU80" s="65"/>
      <c r="BV80" s="65"/>
      <c r="BW80" s="65"/>
      <c r="BX80" s="65"/>
      <c r="BY80" s="65"/>
      <c r="BZ80" s="6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4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7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9"/>
    </row>
    <row r="83" spans="1:78" x14ac:dyDescent="0.2">
      <c r="C83" s="70" t="s">
        <v>30</v>
      </c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【105.91】</v>
      </c>
      <c r="F85" s="12" t="str">
        <f>データ!AT6</f>
        <v>【3.03】</v>
      </c>
      <c r="G85" s="12" t="str">
        <f>データ!BE6</f>
        <v>【78.43】</v>
      </c>
      <c r="H85" s="12" t="str">
        <f>データ!BP6</f>
        <v>【630.82】</v>
      </c>
      <c r="I85" s="12" t="str">
        <f>データ!CA6</f>
        <v>【97.81】</v>
      </c>
      <c r="J85" s="12" t="str">
        <f>データ!CL6</f>
        <v>【138.75】</v>
      </c>
      <c r="K85" s="12" t="str">
        <f>データ!CW6</f>
        <v>【58.94】</v>
      </c>
      <c r="L85" s="12" t="str">
        <f>データ!DH6</f>
        <v>【95.91】</v>
      </c>
      <c r="M85" s="12" t="str">
        <f>データ!DS6</f>
        <v>【41.09】</v>
      </c>
      <c r="N85" s="12" t="str">
        <f>データ!ED6</f>
        <v>【8.68】</v>
      </c>
      <c r="O85" s="12" t="str">
        <f>データ!EO6</f>
        <v>【0.22】</v>
      </c>
    </row>
  </sheetData>
  <sheetProtection algorithmName="SHA-512" hashValue="CKi1cs9kb0U1MC3rIkw/tonw5T65wiybeEvaQyuFQZ77EAiWEJfuQgxr9TXT7qTHx7WpncflEpqK3G1zsr9wAQ==" saltValue="bzAZCx+waezBaYMU6RZuv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2" t="s">
        <v>52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4"/>
      <c r="Y3" s="78" t="s">
        <v>53</v>
      </c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 t="s">
        <v>54</v>
      </c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7"/>
      <c r="Y4" s="71" t="s">
        <v>56</v>
      </c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 t="s">
        <v>57</v>
      </c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 t="s">
        <v>58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 t="s">
        <v>59</v>
      </c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 t="s">
        <v>60</v>
      </c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 t="s">
        <v>61</v>
      </c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 t="s">
        <v>62</v>
      </c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 t="s">
        <v>63</v>
      </c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 t="s">
        <v>64</v>
      </c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 t="s">
        <v>65</v>
      </c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 t="s">
        <v>66</v>
      </c>
      <c r="EF4" s="71"/>
      <c r="EG4" s="71"/>
      <c r="EH4" s="71"/>
      <c r="EI4" s="71"/>
      <c r="EJ4" s="71"/>
      <c r="EK4" s="71"/>
      <c r="EL4" s="71"/>
      <c r="EM4" s="71"/>
      <c r="EN4" s="71"/>
      <c r="EO4" s="71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2023</v>
      </c>
      <c r="C6" s="19">
        <f t="shared" ref="C6:X6" si="3">C7</f>
        <v>303810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和歌山県　美浜町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>
        <f t="shared" si="3"/>
        <v>41.79</v>
      </c>
      <c r="P6" s="20">
        <f t="shared" si="3"/>
        <v>43.81</v>
      </c>
      <c r="Q6" s="20">
        <f t="shared" si="3"/>
        <v>62.87</v>
      </c>
      <c r="R6" s="20">
        <f t="shared" si="3"/>
        <v>2863</v>
      </c>
      <c r="S6" s="20">
        <f t="shared" si="3"/>
        <v>6452</v>
      </c>
      <c r="T6" s="20">
        <f t="shared" si="3"/>
        <v>12.77</v>
      </c>
      <c r="U6" s="20">
        <f t="shared" si="3"/>
        <v>505.25</v>
      </c>
      <c r="V6" s="20">
        <f t="shared" si="3"/>
        <v>2794</v>
      </c>
      <c r="W6" s="20">
        <f t="shared" si="3"/>
        <v>0.99</v>
      </c>
      <c r="X6" s="20">
        <f t="shared" si="3"/>
        <v>2822.22</v>
      </c>
      <c r="Y6" s="21" t="str">
        <f>IF(Y7="",NA(),Y7)</f>
        <v>-</v>
      </c>
      <c r="Z6" s="21" t="str">
        <f t="shared" ref="Z6:AH6" si="4">IF(Z7="",NA(),Z7)</f>
        <v>-</v>
      </c>
      <c r="AA6" s="21" t="str">
        <f t="shared" si="4"/>
        <v>-</v>
      </c>
      <c r="AB6" s="21">
        <f t="shared" si="4"/>
        <v>104.13</v>
      </c>
      <c r="AC6" s="21">
        <f t="shared" si="4"/>
        <v>100</v>
      </c>
      <c r="AD6" s="21" t="str">
        <f t="shared" si="4"/>
        <v>-</v>
      </c>
      <c r="AE6" s="21" t="str">
        <f t="shared" si="4"/>
        <v>-</v>
      </c>
      <c r="AF6" s="21" t="str">
        <f t="shared" si="4"/>
        <v>-</v>
      </c>
      <c r="AG6" s="21">
        <f t="shared" si="4"/>
        <v>106.08</v>
      </c>
      <c r="AH6" s="21">
        <f t="shared" si="4"/>
        <v>106.87</v>
      </c>
      <c r="AI6" s="20" t="str">
        <f>IF(AI7="","",IF(AI7="-","【-】","【"&amp;SUBSTITUTE(TEXT(AI7,"#,##0.00"),"-","△")&amp;"】"))</f>
        <v>【105.91】</v>
      </c>
      <c r="AJ6" s="21" t="str">
        <f>IF(AJ7="",NA(),AJ7)</f>
        <v>-</v>
      </c>
      <c r="AK6" s="21" t="str">
        <f t="shared" ref="AK6:AS6" si="5">IF(AK7="",NA(),AK7)</f>
        <v>-</v>
      </c>
      <c r="AL6" s="21" t="str">
        <f t="shared" si="5"/>
        <v>-</v>
      </c>
      <c r="AM6" s="21">
        <f t="shared" si="5"/>
        <v>745.9</v>
      </c>
      <c r="AN6" s="21">
        <f t="shared" si="5"/>
        <v>758.03</v>
      </c>
      <c r="AO6" s="21" t="str">
        <f t="shared" si="5"/>
        <v>-</v>
      </c>
      <c r="AP6" s="21" t="str">
        <f t="shared" si="5"/>
        <v>-</v>
      </c>
      <c r="AQ6" s="21" t="str">
        <f t="shared" si="5"/>
        <v>-</v>
      </c>
      <c r="AR6" s="21">
        <f t="shared" si="5"/>
        <v>29.34</v>
      </c>
      <c r="AS6" s="21">
        <f t="shared" si="5"/>
        <v>21.73</v>
      </c>
      <c r="AT6" s="20" t="str">
        <f>IF(AT7="","",IF(AT7="-","【-】","【"&amp;SUBSTITUTE(TEXT(AT7,"#,##0.00"),"-","△")&amp;"】"))</f>
        <v>【3.03】</v>
      </c>
      <c r="AU6" s="21" t="str">
        <f>IF(AU7="",NA(),AU7)</f>
        <v>-</v>
      </c>
      <c r="AV6" s="21" t="str">
        <f t="shared" ref="AV6:BD6" si="6">IF(AV7="",NA(),AV7)</f>
        <v>-</v>
      </c>
      <c r="AW6" s="21" t="str">
        <f t="shared" si="6"/>
        <v>-</v>
      </c>
      <c r="AX6" s="21">
        <f t="shared" si="6"/>
        <v>9.8000000000000007</v>
      </c>
      <c r="AY6" s="21">
        <f t="shared" si="6"/>
        <v>35.020000000000003</v>
      </c>
      <c r="AZ6" s="21" t="str">
        <f t="shared" si="6"/>
        <v>-</v>
      </c>
      <c r="BA6" s="21" t="str">
        <f t="shared" si="6"/>
        <v>-</v>
      </c>
      <c r="BB6" s="21" t="str">
        <f t="shared" si="6"/>
        <v>-</v>
      </c>
      <c r="BC6" s="21">
        <f t="shared" si="6"/>
        <v>50.59</v>
      </c>
      <c r="BD6" s="21">
        <f t="shared" si="6"/>
        <v>62.37</v>
      </c>
      <c r="BE6" s="20" t="str">
        <f>IF(BE7="","",IF(BE7="-","【-】","【"&amp;SUBSTITUTE(TEXT(BE7,"#,##0.00"),"-","△")&amp;"】"))</f>
        <v>【78.43】</v>
      </c>
      <c r="BF6" s="21" t="str">
        <f>IF(BF7="",NA(),BF7)</f>
        <v>-</v>
      </c>
      <c r="BG6" s="21" t="str">
        <f t="shared" ref="BG6:BO6" si="7">IF(BG7="",NA(),BG7)</f>
        <v>-</v>
      </c>
      <c r="BH6" s="21" t="str">
        <f t="shared" si="7"/>
        <v>-</v>
      </c>
      <c r="BI6" s="20">
        <f t="shared" si="7"/>
        <v>0</v>
      </c>
      <c r="BJ6" s="20">
        <f t="shared" si="7"/>
        <v>0</v>
      </c>
      <c r="BK6" s="21" t="str">
        <f t="shared" si="7"/>
        <v>-</v>
      </c>
      <c r="BL6" s="21" t="str">
        <f t="shared" si="7"/>
        <v>-</v>
      </c>
      <c r="BM6" s="21" t="str">
        <f t="shared" si="7"/>
        <v>-</v>
      </c>
      <c r="BN6" s="21">
        <f t="shared" si="7"/>
        <v>987.36</v>
      </c>
      <c r="BO6" s="21">
        <f t="shared" si="7"/>
        <v>1042.77</v>
      </c>
      <c r="BP6" s="20" t="str">
        <f>IF(BP7="","",IF(BP7="-","【-】","【"&amp;SUBSTITUTE(TEXT(BP7,"#,##0.00"),"-","△")&amp;"】"))</f>
        <v>【630.82】</v>
      </c>
      <c r="BQ6" s="21" t="str">
        <f>IF(BQ7="",NA(),BQ7)</f>
        <v>-</v>
      </c>
      <c r="BR6" s="21" t="str">
        <f t="shared" ref="BR6:BZ6" si="8">IF(BR7="",NA(),BR7)</f>
        <v>-</v>
      </c>
      <c r="BS6" s="21" t="str">
        <f t="shared" si="8"/>
        <v>-</v>
      </c>
      <c r="BT6" s="21">
        <f t="shared" si="8"/>
        <v>100.91</v>
      </c>
      <c r="BU6" s="21">
        <f t="shared" si="8"/>
        <v>100</v>
      </c>
      <c r="BV6" s="21" t="str">
        <f t="shared" si="8"/>
        <v>-</v>
      </c>
      <c r="BW6" s="21" t="str">
        <f t="shared" si="8"/>
        <v>-</v>
      </c>
      <c r="BX6" s="21" t="str">
        <f t="shared" si="8"/>
        <v>-</v>
      </c>
      <c r="BY6" s="21">
        <f t="shared" si="8"/>
        <v>83.55</v>
      </c>
      <c r="BZ6" s="21">
        <f t="shared" si="8"/>
        <v>84.48</v>
      </c>
      <c r="CA6" s="20" t="str">
        <f>IF(CA7="","",IF(CA7="-","【-】","【"&amp;SUBSTITUTE(TEXT(CA7,"#,##0.00"),"-","△")&amp;"】"))</f>
        <v>【97.81】</v>
      </c>
      <c r="CB6" s="21" t="str">
        <f>IF(CB7="",NA(),CB7)</f>
        <v>-</v>
      </c>
      <c r="CC6" s="21" t="str">
        <f t="shared" ref="CC6:CK6" si="9">IF(CC7="",NA(),CC7)</f>
        <v>-</v>
      </c>
      <c r="CD6" s="21" t="str">
        <f t="shared" si="9"/>
        <v>-</v>
      </c>
      <c r="CE6" s="21">
        <f t="shared" si="9"/>
        <v>150.57</v>
      </c>
      <c r="CF6" s="21">
        <f t="shared" si="9"/>
        <v>154.30000000000001</v>
      </c>
      <c r="CG6" s="21" t="str">
        <f t="shared" si="9"/>
        <v>-</v>
      </c>
      <c r="CH6" s="21" t="str">
        <f t="shared" si="9"/>
        <v>-</v>
      </c>
      <c r="CI6" s="21" t="str">
        <f t="shared" si="9"/>
        <v>-</v>
      </c>
      <c r="CJ6" s="21">
        <f t="shared" si="9"/>
        <v>185.98</v>
      </c>
      <c r="CK6" s="21">
        <f t="shared" si="9"/>
        <v>187.11</v>
      </c>
      <c r="CL6" s="20" t="str">
        <f>IF(CL7="","",IF(CL7="-","【-】","【"&amp;SUBSTITUTE(TEXT(CL7,"#,##0.00"),"-","△")&amp;"】"))</f>
        <v>【138.75】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>
        <f t="shared" si="10"/>
        <v>48.67</v>
      </c>
      <c r="CQ6" s="21">
        <f t="shared" si="10"/>
        <v>82.89</v>
      </c>
      <c r="CR6" s="21" t="str">
        <f t="shared" si="10"/>
        <v>-</v>
      </c>
      <c r="CS6" s="21" t="str">
        <f t="shared" si="10"/>
        <v>-</v>
      </c>
      <c r="CT6" s="21" t="str">
        <f t="shared" si="10"/>
        <v>-</v>
      </c>
      <c r="CU6" s="21">
        <f t="shared" si="10"/>
        <v>48.95</v>
      </c>
      <c r="CV6" s="21">
        <f t="shared" si="10"/>
        <v>49.28</v>
      </c>
      <c r="CW6" s="20" t="str">
        <f>IF(CW7="","",IF(CW7="-","【-】","【"&amp;SUBSTITUTE(TEXT(CW7,"#,##0.00"),"-","△")&amp;"】"))</f>
        <v>【58.94】</v>
      </c>
      <c r="CX6" s="21" t="str">
        <f>IF(CX7="",NA(),CX7)</f>
        <v>-</v>
      </c>
      <c r="CY6" s="21" t="str">
        <f t="shared" ref="CY6:DG6" si="11">IF(CY7="",NA(),CY7)</f>
        <v>-</v>
      </c>
      <c r="CZ6" s="21" t="str">
        <f t="shared" si="11"/>
        <v>-</v>
      </c>
      <c r="DA6" s="21">
        <f t="shared" si="11"/>
        <v>83.96</v>
      </c>
      <c r="DB6" s="21">
        <f t="shared" si="11"/>
        <v>83.97</v>
      </c>
      <c r="DC6" s="21" t="str">
        <f t="shared" si="11"/>
        <v>-</v>
      </c>
      <c r="DD6" s="21" t="str">
        <f t="shared" si="11"/>
        <v>-</v>
      </c>
      <c r="DE6" s="21" t="str">
        <f t="shared" si="11"/>
        <v>-</v>
      </c>
      <c r="DF6" s="21">
        <f t="shared" si="11"/>
        <v>81.14</v>
      </c>
      <c r="DG6" s="21">
        <f t="shared" si="11"/>
        <v>79.7</v>
      </c>
      <c r="DH6" s="20" t="str">
        <f>IF(DH7="","",IF(DH7="-","【-】","【"&amp;SUBSTITUTE(TEXT(DH7,"#,##0.00"),"-","△")&amp;"】"))</f>
        <v>【95.91】</v>
      </c>
      <c r="DI6" s="21" t="str">
        <f>IF(DI7="",NA(),DI7)</f>
        <v>-</v>
      </c>
      <c r="DJ6" s="21" t="str">
        <f t="shared" ref="DJ6:DR6" si="12">IF(DJ7="",NA(),DJ7)</f>
        <v>-</v>
      </c>
      <c r="DK6" s="21" t="str">
        <f t="shared" si="12"/>
        <v>-</v>
      </c>
      <c r="DL6" s="21">
        <f t="shared" si="12"/>
        <v>3.11</v>
      </c>
      <c r="DM6" s="21">
        <f t="shared" si="12"/>
        <v>6.12</v>
      </c>
      <c r="DN6" s="21" t="str">
        <f t="shared" si="12"/>
        <v>-</v>
      </c>
      <c r="DO6" s="21" t="str">
        <f t="shared" si="12"/>
        <v>-</v>
      </c>
      <c r="DP6" s="21" t="str">
        <f t="shared" si="12"/>
        <v>-</v>
      </c>
      <c r="DQ6" s="21">
        <f t="shared" si="12"/>
        <v>16.11</v>
      </c>
      <c r="DR6" s="21">
        <f t="shared" si="12"/>
        <v>17.05</v>
      </c>
      <c r="DS6" s="20" t="str">
        <f>IF(DS7="","",IF(DS7="-","【-】","【"&amp;SUBSTITUTE(TEXT(DS7,"#,##0.00"),"-","△")&amp;"】"))</f>
        <v>【41.09】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>
        <f t="shared" si="13"/>
        <v>0.17</v>
      </c>
      <c r="EC6" s="21">
        <f t="shared" si="13"/>
        <v>0.22</v>
      </c>
      <c r="ED6" s="20" t="str">
        <f>IF(ED7="","",IF(ED7="-","【-】","【"&amp;SUBSTITUTE(TEXT(ED7,"#,##0.00"),"-","△")&amp;"】"))</f>
        <v>【8.68】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>
        <f t="shared" si="14"/>
        <v>0.08</v>
      </c>
      <c r="EN6" s="21">
        <f t="shared" si="14"/>
        <v>0.57999999999999996</v>
      </c>
      <c r="EO6" s="20" t="str">
        <f>IF(EO7="","",IF(EO7="-","【-】","【"&amp;SUBSTITUTE(TEXT(EO7,"#,##0.00"),"-","△")&amp;"】"))</f>
        <v>【0.22】</v>
      </c>
    </row>
    <row r="7" spans="1:148" s="22" customFormat="1" x14ac:dyDescent="0.2">
      <c r="A7" s="14"/>
      <c r="B7" s="23">
        <v>2023</v>
      </c>
      <c r="C7" s="23">
        <v>303810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41.79</v>
      </c>
      <c r="P7" s="24">
        <v>43.81</v>
      </c>
      <c r="Q7" s="24">
        <v>62.87</v>
      </c>
      <c r="R7" s="24">
        <v>2863</v>
      </c>
      <c r="S7" s="24">
        <v>6452</v>
      </c>
      <c r="T7" s="24">
        <v>12.77</v>
      </c>
      <c r="U7" s="24">
        <v>505.25</v>
      </c>
      <c r="V7" s="24">
        <v>2794</v>
      </c>
      <c r="W7" s="24">
        <v>0.99</v>
      </c>
      <c r="X7" s="24">
        <v>2822.22</v>
      </c>
      <c r="Y7" s="24" t="s">
        <v>102</v>
      </c>
      <c r="Z7" s="24" t="s">
        <v>102</v>
      </c>
      <c r="AA7" s="24" t="s">
        <v>102</v>
      </c>
      <c r="AB7" s="24">
        <v>104.13</v>
      </c>
      <c r="AC7" s="24">
        <v>100</v>
      </c>
      <c r="AD7" s="24" t="s">
        <v>102</v>
      </c>
      <c r="AE7" s="24" t="s">
        <v>102</v>
      </c>
      <c r="AF7" s="24" t="s">
        <v>102</v>
      </c>
      <c r="AG7" s="24">
        <v>106.08</v>
      </c>
      <c r="AH7" s="24">
        <v>106.87</v>
      </c>
      <c r="AI7" s="24">
        <v>105.91</v>
      </c>
      <c r="AJ7" s="24" t="s">
        <v>102</v>
      </c>
      <c r="AK7" s="24" t="s">
        <v>102</v>
      </c>
      <c r="AL7" s="24" t="s">
        <v>102</v>
      </c>
      <c r="AM7" s="24">
        <v>745.9</v>
      </c>
      <c r="AN7" s="24">
        <v>758.03</v>
      </c>
      <c r="AO7" s="24" t="s">
        <v>102</v>
      </c>
      <c r="AP7" s="24" t="s">
        <v>102</v>
      </c>
      <c r="AQ7" s="24" t="s">
        <v>102</v>
      </c>
      <c r="AR7" s="24">
        <v>29.34</v>
      </c>
      <c r="AS7" s="24">
        <v>21.73</v>
      </c>
      <c r="AT7" s="24">
        <v>3.03</v>
      </c>
      <c r="AU7" s="24" t="s">
        <v>102</v>
      </c>
      <c r="AV7" s="24" t="s">
        <v>102</v>
      </c>
      <c r="AW7" s="24" t="s">
        <v>102</v>
      </c>
      <c r="AX7" s="24">
        <v>9.8000000000000007</v>
      </c>
      <c r="AY7" s="24">
        <v>35.020000000000003</v>
      </c>
      <c r="AZ7" s="24" t="s">
        <v>102</v>
      </c>
      <c r="BA7" s="24" t="s">
        <v>102</v>
      </c>
      <c r="BB7" s="24" t="s">
        <v>102</v>
      </c>
      <c r="BC7" s="24">
        <v>50.59</v>
      </c>
      <c r="BD7" s="24">
        <v>62.37</v>
      </c>
      <c r="BE7" s="24">
        <v>78.430000000000007</v>
      </c>
      <c r="BF7" s="24" t="s">
        <v>102</v>
      </c>
      <c r="BG7" s="24" t="s">
        <v>102</v>
      </c>
      <c r="BH7" s="24" t="s">
        <v>102</v>
      </c>
      <c r="BI7" s="24">
        <v>0</v>
      </c>
      <c r="BJ7" s="24">
        <v>0</v>
      </c>
      <c r="BK7" s="24" t="s">
        <v>102</v>
      </c>
      <c r="BL7" s="24" t="s">
        <v>102</v>
      </c>
      <c r="BM7" s="24" t="s">
        <v>102</v>
      </c>
      <c r="BN7" s="24">
        <v>987.36</v>
      </c>
      <c r="BO7" s="24">
        <v>1042.77</v>
      </c>
      <c r="BP7" s="24">
        <v>630.82000000000005</v>
      </c>
      <c r="BQ7" s="24" t="s">
        <v>102</v>
      </c>
      <c r="BR7" s="24" t="s">
        <v>102</v>
      </c>
      <c r="BS7" s="24" t="s">
        <v>102</v>
      </c>
      <c r="BT7" s="24">
        <v>100.91</v>
      </c>
      <c r="BU7" s="24">
        <v>100</v>
      </c>
      <c r="BV7" s="24" t="s">
        <v>102</v>
      </c>
      <c r="BW7" s="24" t="s">
        <v>102</v>
      </c>
      <c r="BX7" s="24" t="s">
        <v>102</v>
      </c>
      <c r="BY7" s="24">
        <v>83.55</v>
      </c>
      <c r="BZ7" s="24">
        <v>84.48</v>
      </c>
      <c r="CA7" s="24">
        <v>97.81</v>
      </c>
      <c r="CB7" s="24" t="s">
        <v>102</v>
      </c>
      <c r="CC7" s="24" t="s">
        <v>102</v>
      </c>
      <c r="CD7" s="24" t="s">
        <v>102</v>
      </c>
      <c r="CE7" s="24">
        <v>150.57</v>
      </c>
      <c r="CF7" s="24">
        <v>154.30000000000001</v>
      </c>
      <c r="CG7" s="24" t="s">
        <v>102</v>
      </c>
      <c r="CH7" s="24" t="s">
        <v>102</v>
      </c>
      <c r="CI7" s="24" t="s">
        <v>102</v>
      </c>
      <c r="CJ7" s="24">
        <v>185.98</v>
      </c>
      <c r="CK7" s="24">
        <v>187.11</v>
      </c>
      <c r="CL7" s="24">
        <v>138.75</v>
      </c>
      <c r="CM7" s="24" t="s">
        <v>102</v>
      </c>
      <c r="CN7" s="24" t="s">
        <v>102</v>
      </c>
      <c r="CO7" s="24" t="s">
        <v>102</v>
      </c>
      <c r="CP7" s="24">
        <v>48.67</v>
      </c>
      <c r="CQ7" s="24">
        <v>82.89</v>
      </c>
      <c r="CR7" s="24" t="s">
        <v>102</v>
      </c>
      <c r="CS7" s="24" t="s">
        <v>102</v>
      </c>
      <c r="CT7" s="24" t="s">
        <v>102</v>
      </c>
      <c r="CU7" s="24">
        <v>48.95</v>
      </c>
      <c r="CV7" s="24">
        <v>49.28</v>
      </c>
      <c r="CW7" s="24">
        <v>58.94</v>
      </c>
      <c r="CX7" s="24" t="s">
        <v>102</v>
      </c>
      <c r="CY7" s="24" t="s">
        <v>102</v>
      </c>
      <c r="CZ7" s="24" t="s">
        <v>102</v>
      </c>
      <c r="DA7" s="24">
        <v>83.96</v>
      </c>
      <c r="DB7" s="24">
        <v>83.97</v>
      </c>
      <c r="DC7" s="24" t="s">
        <v>102</v>
      </c>
      <c r="DD7" s="24" t="s">
        <v>102</v>
      </c>
      <c r="DE7" s="24" t="s">
        <v>102</v>
      </c>
      <c r="DF7" s="24">
        <v>81.14</v>
      </c>
      <c r="DG7" s="24">
        <v>79.7</v>
      </c>
      <c r="DH7" s="24">
        <v>95.91</v>
      </c>
      <c r="DI7" s="24" t="s">
        <v>102</v>
      </c>
      <c r="DJ7" s="24" t="s">
        <v>102</v>
      </c>
      <c r="DK7" s="24" t="s">
        <v>102</v>
      </c>
      <c r="DL7" s="24">
        <v>3.11</v>
      </c>
      <c r="DM7" s="24">
        <v>6.12</v>
      </c>
      <c r="DN7" s="24" t="s">
        <v>102</v>
      </c>
      <c r="DO7" s="24" t="s">
        <v>102</v>
      </c>
      <c r="DP7" s="24" t="s">
        <v>102</v>
      </c>
      <c r="DQ7" s="24">
        <v>16.11</v>
      </c>
      <c r="DR7" s="24">
        <v>17.05</v>
      </c>
      <c r="DS7" s="24">
        <v>41.09</v>
      </c>
      <c r="DT7" s="24" t="s">
        <v>102</v>
      </c>
      <c r="DU7" s="24" t="s">
        <v>102</v>
      </c>
      <c r="DV7" s="24" t="s">
        <v>102</v>
      </c>
      <c r="DW7" s="24">
        <v>0</v>
      </c>
      <c r="DX7" s="24">
        <v>0</v>
      </c>
      <c r="DY7" s="24" t="s">
        <v>102</v>
      </c>
      <c r="DZ7" s="24" t="s">
        <v>102</v>
      </c>
      <c r="EA7" s="24" t="s">
        <v>102</v>
      </c>
      <c r="EB7" s="24">
        <v>0.17</v>
      </c>
      <c r="EC7" s="24">
        <v>0.22</v>
      </c>
      <c r="ED7" s="24">
        <v>8.68</v>
      </c>
      <c r="EE7" s="24" t="s">
        <v>102</v>
      </c>
      <c r="EF7" s="24" t="s">
        <v>102</v>
      </c>
      <c r="EG7" s="24" t="s">
        <v>102</v>
      </c>
      <c r="EH7" s="24">
        <v>0</v>
      </c>
      <c r="EI7" s="24">
        <v>0</v>
      </c>
      <c r="EJ7" s="24" t="s">
        <v>102</v>
      </c>
      <c r="EK7" s="24" t="s">
        <v>102</v>
      </c>
      <c r="EL7" s="24" t="s">
        <v>102</v>
      </c>
      <c r="EM7" s="24">
        <v>0.08</v>
      </c>
      <c r="EN7" s="24">
        <v>0.57999999999999996</v>
      </c>
      <c r="EO7" s="24">
        <v>0.22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2025-03-04T08:06:29Z</cp:lastPrinted>
  <dcterms:created xsi:type="dcterms:W3CDTF">2025-01-24T07:05:11Z</dcterms:created>
  <dcterms:modified xsi:type="dcterms:W3CDTF">2025-03-04T08:06:38Z</dcterms:modified>
  <cp:category/>
</cp:coreProperties>
</file>